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Бюджет!$T$55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L74" i="1" l="1"/>
  <c r="L73" i="1"/>
  <c r="L72" i="1"/>
  <c r="L70" i="1"/>
  <c r="L69" i="1"/>
  <c r="L63" i="1"/>
  <c r="L71" i="1" s="1"/>
  <c r="L60" i="1"/>
  <c r="S57" i="1"/>
  <c r="R57" i="1"/>
  <c r="Q57" i="1"/>
  <c r="P57" i="1"/>
  <c r="O57" i="1"/>
  <c r="N57" i="1"/>
  <c r="M57" i="1"/>
  <c r="L57" i="1"/>
  <c r="S56" i="1"/>
  <c r="S58" i="1" s="1"/>
  <c r="R56" i="1"/>
  <c r="R58" i="1" s="1"/>
  <c r="Q56" i="1"/>
  <c r="Q58" i="1" s="1"/>
  <c r="P56" i="1"/>
  <c r="P58" i="1" s="1"/>
  <c r="O56" i="1"/>
  <c r="O58" i="1" s="1"/>
  <c r="N56" i="1"/>
  <c r="N58" i="1" s="1"/>
  <c r="M56" i="1"/>
  <c r="M58" i="1" s="1"/>
  <c r="L56" i="1"/>
  <c r="L58" i="1" s="1"/>
  <c r="S53" i="1"/>
  <c r="R53" i="1"/>
  <c r="Q53" i="1"/>
  <c r="P53" i="1"/>
  <c r="O53" i="1"/>
  <c r="N53" i="1"/>
  <c r="M53" i="1"/>
  <c r="L53" i="1"/>
  <c r="S52" i="1"/>
  <c r="S54" i="1" s="1"/>
  <c r="R52" i="1"/>
  <c r="R54" i="1" s="1"/>
  <c r="Q52" i="1"/>
  <c r="Q54" i="1" s="1"/>
  <c r="P52" i="1"/>
  <c r="P54" i="1" s="1"/>
  <c r="O52" i="1"/>
  <c r="O54" i="1" s="1"/>
  <c r="N52" i="1"/>
  <c r="N54" i="1" s="1"/>
  <c r="M52" i="1"/>
  <c r="M54" i="1" s="1"/>
  <c r="L52" i="1"/>
  <c r="L54" i="1" s="1"/>
  <c r="L68" i="1" l="1"/>
  <c r="M70" i="1"/>
</calcChain>
</file>

<file path=xl/sharedStrings.xml><?xml version="1.0" encoding="utf-8"?>
<sst xmlns="http://schemas.openxmlformats.org/spreadsheetml/2006/main" count="432" uniqueCount="138">
  <si>
    <t>Финуправление</t>
  </si>
  <si>
    <t>(наименование органа, исполняющего бюджет)</t>
  </si>
  <si>
    <t xml:space="preserve"> на 01.04.2022 г.</t>
  </si>
  <si>
    <t>Дата печати 31.03.2022 (14:32:34)</t>
  </si>
  <si>
    <t>Бюджет: Бюджет Губахинского городского округа</t>
  </si>
  <si>
    <t>Тип бланка расходов: Смета, ПНО</t>
  </si>
  <si>
    <t>Бюджетополучатель: Муниципальное бюджетное общеобразовательное учреждение "Средняя общеобразовательная школа № 25"</t>
  </si>
  <si>
    <t>руб.</t>
  </si>
  <si>
    <t>КФСР</t>
  </si>
  <si>
    <t>КЦСР</t>
  </si>
  <si>
    <t>КВР</t>
  </si>
  <si>
    <t>КОСГУ</t>
  </si>
  <si>
    <t>КВСР</t>
  </si>
  <si>
    <t>Доп. ФК</t>
  </si>
  <si>
    <t>Наименование Доп. ФК</t>
  </si>
  <si>
    <t>Доп. ЭК</t>
  </si>
  <si>
    <t>Наименование Доп. ЭК</t>
  </si>
  <si>
    <t>Бюджетополучатель</t>
  </si>
  <si>
    <t>Лимиты ПБС 2022</t>
  </si>
  <si>
    <t>Расход по ЛС</t>
  </si>
  <si>
    <t>КП - расходы 1кв</t>
  </si>
  <si>
    <t>КП - расходы 2кв</t>
  </si>
  <si>
    <t>КП - расходы 3кв</t>
  </si>
  <si>
    <t>КП - расходы 4кв</t>
  </si>
  <si>
    <t>Лимиты ПБС 2023</t>
  </si>
  <si>
    <t>Лимиты ПБС 2024</t>
  </si>
  <si>
    <t>Код цели</t>
  </si>
  <si>
    <t>0701</t>
  </si>
  <si>
    <t>021032Н020</t>
  </si>
  <si>
    <t>611</t>
  </si>
  <si>
    <t>241</t>
  </si>
  <si>
    <t>512</t>
  </si>
  <si>
    <t>000</t>
  </si>
  <si>
    <t>НЕ УКАЗАНО</t>
  </si>
  <si>
    <t>200102010100</t>
  </si>
  <si>
    <t>Исполнение госгарантий дошкольного образования</t>
  </si>
  <si>
    <t>МБОУ "СОШ № 25"</t>
  </si>
  <si>
    <t>СВ-022-ГО</t>
  </si>
  <si>
    <t>001</t>
  </si>
  <si>
    <t>заработная плата</t>
  </si>
  <si>
    <t>002</t>
  </si>
  <si>
    <t>страховые взносы в государственные внебюджетные фонды, социальные пособия и компенсации за счет ФСС</t>
  </si>
  <si>
    <t>0702</t>
  </si>
  <si>
    <t>0220120010</t>
  </si>
  <si>
    <t>100201010100</t>
  </si>
  <si>
    <t>Содержание зданий образовательных учреждений</t>
  </si>
  <si>
    <t>0</t>
  </si>
  <si>
    <t>100203030000</t>
  </si>
  <si>
    <t>Предоставление льгот по родительской плате в ДОУ</t>
  </si>
  <si>
    <t>810002020000</t>
  </si>
  <si>
    <t>Приобретение средств профилактики распространения COVID-19 (маски, перчатки, антисептики, безконтактные термометры)</t>
  </si>
  <si>
    <t>004</t>
  </si>
  <si>
    <t>отопление</t>
  </si>
  <si>
    <t>006</t>
  </si>
  <si>
    <t>освещение</t>
  </si>
  <si>
    <t>007</t>
  </si>
  <si>
    <t>водоснабжение</t>
  </si>
  <si>
    <t>010</t>
  </si>
  <si>
    <t>расходы на питание детей</t>
  </si>
  <si>
    <t>013</t>
  </si>
  <si>
    <t>обращение с ТКО</t>
  </si>
  <si>
    <t>014</t>
  </si>
  <si>
    <t>налоги</t>
  </si>
  <si>
    <t>0220120020</t>
  </si>
  <si>
    <t>612</t>
  </si>
  <si>
    <t>100202010000</t>
  </si>
  <si>
    <t>Подвоз детей из отдаленных населенных пунктов</t>
  </si>
  <si>
    <t>022012Н020</t>
  </si>
  <si>
    <t>200102010200</t>
  </si>
  <si>
    <t>Исполнение госгарантий общего образования</t>
  </si>
  <si>
    <t>СВ-023-ГО</t>
  </si>
  <si>
    <t>008</t>
  </si>
  <si>
    <t>увеличение стоимости основных средств</t>
  </si>
  <si>
    <t>200102010300</t>
  </si>
  <si>
    <t>Выплаты за классное руководство</t>
  </si>
  <si>
    <t>0220153030</t>
  </si>
  <si>
    <t>300102010100</t>
  </si>
  <si>
    <t>22-53030-00000-00000</t>
  </si>
  <si>
    <t>02201SP040</t>
  </si>
  <si>
    <t>011</t>
  </si>
  <si>
    <t>текущий ремонт зданий и помещений</t>
  </si>
  <si>
    <t>100201020804</t>
  </si>
  <si>
    <t>Ремонт МБОУ «СОШ №25»</t>
  </si>
  <si>
    <t>СС-024-ГО</t>
  </si>
  <si>
    <t>0220223010</t>
  </si>
  <si>
    <t>100203020000</t>
  </si>
  <si>
    <t>Бесплатное питание детей с ограниченными возможностями здоровья</t>
  </si>
  <si>
    <t>022022Н020</t>
  </si>
  <si>
    <t>200102030101</t>
  </si>
  <si>
    <t>Соцгарантии и льготы педработникам</t>
  </si>
  <si>
    <t>СВ-024-ГО</t>
  </si>
  <si>
    <t>02202L3040</t>
  </si>
  <si>
    <t>200102030205</t>
  </si>
  <si>
    <t>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</si>
  <si>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22-53040-00000-00002</t>
  </si>
  <si>
    <t>И-042-ГО</t>
  </si>
  <si>
    <t>300102020100</t>
  </si>
  <si>
    <t>1003</t>
  </si>
  <si>
    <t>200102030201</t>
  </si>
  <si>
    <t>Питание учащихся из малоимущих семей</t>
  </si>
  <si>
    <t>СВ-026-ГО</t>
  </si>
  <si>
    <t>200102030202</t>
  </si>
  <si>
    <t>Питание учащихся из многодетных малоимущих семей</t>
  </si>
  <si>
    <t>022022С170</t>
  </si>
  <si>
    <t>200102030103</t>
  </si>
  <si>
    <t>Соцподдержка по оплате ЖКУ</t>
  </si>
  <si>
    <t>СВ-007-ГО</t>
  </si>
  <si>
    <t>1004</t>
  </si>
  <si>
    <t>021022Н020</t>
  </si>
  <si>
    <t>200102030204</t>
  </si>
  <si>
    <t>Компенсация части родительской платы</t>
  </si>
  <si>
    <t>СВ-027-ГО</t>
  </si>
  <si>
    <t>Итого</t>
  </si>
  <si>
    <t>Код субсидии</t>
  </si>
  <si>
    <t>512220507</t>
  </si>
  <si>
    <t>512220541</t>
  </si>
  <si>
    <t>512220537</t>
  </si>
  <si>
    <t>512220510</t>
  </si>
  <si>
    <t>512220513</t>
  </si>
  <si>
    <t>512220514</t>
  </si>
  <si>
    <t>512220539</t>
  </si>
  <si>
    <t>512220540</t>
  </si>
  <si>
    <t>512220538</t>
  </si>
  <si>
    <t>512220521</t>
  </si>
  <si>
    <t>512220520</t>
  </si>
  <si>
    <t>512220522</t>
  </si>
  <si>
    <t>512220529</t>
  </si>
  <si>
    <t>Итого:</t>
  </si>
  <si>
    <t>МБ</t>
  </si>
  <si>
    <t>КБ</t>
  </si>
  <si>
    <t>Остаток на н.г., в т.ч.</t>
  </si>
  <si>
    <t xml:space="preserve">МБ </t>
  </si>
  <si>
    <t>КБ 0701</t>
  </si>
  <si>
    <t>КБ 0702</t>
  </si>
  <si>
    <t>в т.ч. ФОТ</t>
  </si>
  <si>
    <t>в т.ч. ФОТ 0701</t>
  </si>
  <si>
    <t>в т.ч. ФОТ 0702</t>
  </si>
  <si>
    <t>Расходы всего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</si>
</sst>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 wrapText="1"/>
    </xf>
    <xf numFmtId="0" fontId="0" fillId="0" borderId="0" xfId="0" applyFill="1"/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0" fillId="0" borderId="1" xfId="0" applyFill="1" applyBorder="1"/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Fill="1" applyBorder="1"/>
    <xf numFmtId="4" fontId="0" fillId="0" borderId="1" xfId="0" applyNumberFormat="1" applyBorder="1"/>
    <xf numFmtId="4" fontId="0" fillId="0" borderId="0" xfId="0" applyNumberFormat="1" applyBorder="1"/>
    <xf numFmtId="0" fontId="0" fillId="0" borderId="0" xfId="0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190500</xdr:rowOff>
    </xdr:from>
    <xdr:to>
      <xdr:col>6</xdr:col>
      <xdr:colOff>533400</xdr:colOff>
      <xdr:row>53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507807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54</xdr:row>
      <xdr:rowOff>76200</xdr:rowOff>
    </xdr:from>
    <xdr:to>
      <xdr:col>6</xdr:col>
      <xdr:colOff>533400</xdr:colOff>
      <xdr:row>56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564005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74"/>
  <sheetViews>
    <sheetView showGridLines="0" tabSelected="1" topLeftCell="A43" workbookViewId="0">
      <selection activeCell="K52" sqref="K52:S74"/>
    </sheetView>
  </sheetViews>
  <sheetFormatPr defaultRowHeight="12.75" customHeight="1" outlineLevelRow="1" x14ac:dyDescent="0.2"/>
  <cols>
    <col min="1" max="1" width="10.28515625" customWidth="1"/>
    <col min="2" max="2" width="20.7109375" customWidth="1"/>
    <col min="3" max="6" width="10.28515625" customWidth="1"/>
    <col min="7" max="7" width="30.7109375" customWidth="1"/>
    <col min="8" max="8" width="10.28515625" customWidth="1"/>
    <col min="9" max="9" width="30.7109375" customWidth="1"/>
    <col min="10" max="10" width="20.85546875" customWidth="1"/>
    <col min="11" max="11" width="12.28515625" style="26" customWidth="1"/>
    <col min="12" max="19" width="15.42578125" customWidth="1"/>
    <col min="20" max="20" width="10.28515625" customWidth="1"/>
  </cols>
  <sheetData>
    <row r="1" spans="1:20" x14ac:dyDescent="0.2">
      <c r="A1" s="20" t="s">
        <v>0</v>
      </c>
      <c r="B1" s="20"/>
      <c r="C1" s="20"/>
      <c r="D1" s="20"/>
      <c r="E1" s="20"/>
      <c r="F1" s="20"/>
      <c r="G1" s="1"/>
      <c r="H1" s="1"/>
      <c r="I1" s="1"/>
      <c r="J1" s="1"/>
      <c r="K1" s="23"/>
    </row>
    <row r="2" spans="1:2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23"/>
    </row>
    <row r="3" spans="1:2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24"/>
    </row>
    <row r="4" spans="1:2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  <c r="K4" s="24"/>
    </row>
    <row r="5" spans="1:2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23"/>
    </row>
    <row r="6" spans="1:20" x14ac:dyDescent="0.2">
      <c r="A6" s="21"/>
      <c r="B6" s="22"/>
      <c r="C6" s="22"/>
      <c r="D6" s="22"/>
      <c r="E6" s="22"/>
      <c r="F6" s="22"/>
      <c r="G6" s="22"/>
      <c r="H6" s="22"/>
      <c r="I6" s="6"/>
      <c r="J6" s="6"/>
      <c r="K6" s="25"/>
    </row>
    <row r="7" spans="1:20" x14ac:dyDescent="0.2">
      <c r="A7" s="21" t="s">
        <v>4</v>
      </c>
      <c r="B7" s="22"/>
      <c r="C7" s="22"/>
      <c r="D7" s="22"/>
      <c r="E7" s="22"/>
      <c r="F7" s="22"/>
      <c r="G7" s="22"/>
    </row>
    <row r="8" spans="1:20" x14ac:dyDescent="0.2">
      <c r="A8" s="21" t="s">
        <v>5</v>
      </c>
      <c r="B8" s="22"/>
      <c r="C8" s="22"/>
      <c r="D8" s="22"/>
      <c r="E8" s="22"/>
      <c r="F8" s="22"/>
      <c r="G8" s="22"/>
    </row>
    <row r="9" spans="1:20" ht="26.1" customHeight="1" x14ac:dyDescent="0.2">
      <c r="A9" s="21" t="s">
        <v>6</v>
      </c>
      <c r="B9" s="22"/>
      <c r="C9" s="22"/>
      <c r="D9" s="22"/>
      <c r="E9" s="22"/>
      <c r="F9" s="22"/>
      <c r="G9" s="22"/>
    </row>
    <row r="10" spans="1:20" x14ac:dyDescent="0.2">
      <c r="A10" s="21"/>
      <c r="B10" s="22"/>
      <c r="C10" s="22"/>
      <c r="D10" s="22"/>
      <c r="E10" s="22"/>
      <c r="F10" s="22"/>
      <c r="G10" s="22"/>
    </row>
    <row r="11" spans="1:20" x14ac:dyDescent="0.2">
      <c r="A11" s="7" t="s">
        <v>7</v>
      </c>
      <c r="B11" s="7"/>
      <c r="C11" s="7"/>
      <c r="D11" s="7"/>
      <c r="E11" s="7"/>
      <c r="F11" s="7"/>
      <c r="G11" s="7"/>
      <c r="H11" s="7"/>
      <c r="I11" s="1"/>
      <c r="J11" s="1"/>
      <c r="K11" s="23"/>
    </row>
    <row r="12" spans="1:20" ht="21" x14ac:dyDescent="0.2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27" t="s">
        <v>113</v>
      </c>
      <c r="L12" s="8" t="s">
        <v>18</v>
      </c>
      <c r="M12" s="8" t="s">
        <v>19</v>
      </c>
      <c r="N12" s="8" t="s">
        <v>20</v>
      </c>
      <c r="O12" s="8" t="s">
        <v>21</v>
      </c>
      <c r="P12" s="8" t="s">
        <v>22</v>
      </c>
      <c r="Q12" s="8" t="s">
        <v>23</v>
      </c>
      <c r="R12" s="8" t="s">
        <v>24</v>
      </c>
      <c r="S12" s="8" t="s">
        <v>25</v>
      </c>
      <c r="T12" s="8" t="s">
        <v>26</v>
      </c>
    </row>
    <row r="13" spans="1:20" x14ac:dyDescent="0.2">
      <c r="A13" s="9" t="s">
        <v>27</v>
      </c>
      <c r="B13" s="10"/>
      <c r="C13" s="10"/>
      <c r="D13" s="10"/>
      <c r="E13" s="10"/>
      <c r="F13" s="10"/>
      <c r="G13" s="11"/>
      <c r="H13" s="10"/>
      <c r="I13" s="11"/>
      <c r="J13" s="11"/>
      <c r="K13" s="28"/>
      <c r="L13" s="12">
        <v>1576793</v>
      </c>
      <c r="M13" s="12">
        <v>394800</v>
      </c>
      <c r="N13" s="12">
        <v>394800</v>
      </c>
      <c r="O13" s="12">
        <v>0</v>
      </c>
      <c r="P13" s="12">
        <v>0</v>
      </c>
      <c r="Q13" s="12">
        <v>0</v>
      </c>
      <c r="R13" s="12">
        <v>1576793</v>
      </c>
      <c r="S13" s="12">
        <v>1576793</v>
      </c>
      <c r="T13" s="10"/>
    </row>
    <row r="14" spans="1:20" ht="22.5" outlineLevel="1" x14ac:dyDescent="0.2">
      <c r="A14" s="13" t="s">
        <v>27</v>
      </c>
      <c r="B14" s="13" t="s">
        <v>28</v>
      </c>
      <c r="C14" s="13" t="s">
        <v>29</v>
      </c>
      <c r="D14" s="13" t="s">
        <v>30</v>
      </c>
      <c r="E14" s="13" t="s">
        <v>31</v>
      </c>
      <c r="F14" s="13" t="s">
        <v>32</v>
      </c>
      <c r="G14" s="14" t="s">
        <v>33</v>
      </c>
      <c r="H14" s="13" t="s">
        <v>34</v>
      </c>
      <c r="I14" s="14" t="s">
        <v>35</v>
      </c>
      <c r="J14" s="14" t="s">
        <v>36</v>
      </c>
      <c r="K14" s="29"/>
      <c r="L14" s="15">
        <v>5492</v>
      </c>
      <c r="M14" s="15">
        <v>3000</v>
      </c>
      <c r="N14" s="15">
        <v>3000</v>
      </c>
      <c r="O14" s="15">
        <v>0</v>
      </c>
      <c r="P14" s="15">
        <v>0</v>
      </c>
      <c r="Q14" s="15">
        <v>0</v>
      </c>
      <c r="R14" s="15">
        <v>5492</v>
      </c>
      <c r="S14" s="15">
        <v>5492</v>
      </c>
      <c r="T14" s="13" t="s">
        <v>37</v>
      </c>
    </row>
    <row r="15" spans="1:20" ht="22.5" outlineLevel="1" x14ac:dyDescent="0.2">
      <c r="A15" s="13" t="s">
        <v>27</v>
      </c>
      <c r="B15" s="13" t="s">
        <v>28</v>
      </c>
      <c r="C15" s="13" t="s">
        <v>29</v>
      </c>
      <c r="D15" s="13" t="s">
        <v>30</v>
      </c>
      <c r="E15" s="13" t="s">
        <v>31</v>
      </c>
      <c r="F15" s="13" t="s">
        <v>38</v>
      </c>
      <c r="G15" s="14" t="s">
        <v>39</v>
      </c>
      <c r="H15" s="13" t="s">
        <v>34</v>
      </c>
      <c r="I15" s="14" t="s">
        <v>35</v>
      </c>
      <c r="J15" s="14" t="s">
        <v>36</v>
      </c>
      <c r="K15" s="29"/>
      <c r="L15" s="15">
        <v>1206836</v>
      </c>
      <c r="M15" s="15">
        <v>300900</v>
      </c>
      <c r="N15" s="15">
        <v>300900</v>
      </c>
      <c r="O15" s="15">
        <v>0</v>
      </c>
      <c r="P15" s="15">
        <v>0</v>
      </c>
      <c r="Q15" s="15">
        <v>0</v>
      </c>
      <c r="R15" s="15">
        <v>1206836</v>
      </c>
      <c r="S15" s="15">
        <v>1206836</v>
      </c>
      <c r="T15" s="13" t="s">
        <v>37</v>
      </c>
    </row>
    <row r="16" spans="1:20" ht="33.75" outlineLevel="1" x14ac:dyDescent="0.2">
      <c r="A16" s="13" t="s">
        <v>27</v>
      </c>
      <c r="B16" s="13" t="s">
        <v>28</v>
      </c>
      <c r="C16" s="13" t="s">
        <v>29</v>
      </c>
      <c r="D16" s="13" t="s">
        <v>30</v>
      </c>
      <c r="E16" s="13" t="s">
        <v>31</v>
      </c>
      <c r="F16" s="13" t="s">
        <v>40</v>
      </c>
      <c r="G16" s="14" t="s">
        <v>41</v>
      </c>
      <c r="H16" s="13" t="s">
        <v>34</v>
      </c>
      <c r="I16" s="14" t="s">
        <v>35</v>
      </c>
      <c r="J16" s="14" t="s">
        <v>36</v>
      </c>
      <c r="K16" s="29"/>
      <c r="L16" s="15">
        <v>364465</v>
      </c>
      <c r="M16" s="15">
        <v>90900</v>
      </c>
      <c r="N16" s="15">
        <v>90900</v>
      </c>
      <c r="O16" s="15">
        <v>0</v>
      </c>
      <c r="P16" s="15">
        <v>0</v>
      </c>
      <c r="Q16" s="15">
        <v>0</v>
      </c>
      <c r="R16" s="15">
        <v>364465</v>
      </c>
      <c r="S16" s="15">
        <v>364465</v>
      </c>
      <c r="T16" s="13" t="s">
        <v>37</v>
      </c>
    </row>
    <row r="17" spans="1:20" x14ac:dyDescent="0.2">
      <c r="A17" s="9" t="s">
        <v>42</v>
      </c>
      <c r="B17" s="10"/>
      <c r="C17" s="10"/>
      <c r="D17" s="10"/>
      <c r="E17" s="10"/>
      <c r="F17" s="10"/>
      <c r="G17" s="11"/>
      <c r="H17" s="10"/>
      <c r="I17" s="11"/>
      <c r="J17" s="11"/>
      <c r="K17" s="28"/>
      <c r="L17" s="12">
        <v>17717877.370000001</v>
      </c>
      <c r="M17" s="12">
        <v>4369764</v>
      </c>
      <c r="N17" s="12">
        <v>4369764</v>
      </c>
      <c r="O17" s="12">
        <v>1190222</v>
      </c>
      <c r="P17" s="12">
        <v>872803.8</v>
      </c>
      <c r="Q17" s="12">
        <v>1132154.92</v>
      </c>
      <c r="R17" s="12">
        <v>16987496.010000002</v>
      </c>
      <c r="S17" s="12">
        <v>17028076.550000001</v>
      </c>
      <c r="T17" s="10"/>
    </row>
    <row r="18" spans="1:20" ht="22.5" outlineLevel="1" x14ac:dyDescent="0.2">
      <c r="A18" s="13" t="s">
        <v>42</v>
      </c>
      <c r="B18" s="13" t="s">
        <v>43</v>
      </c>
      <c r="C18" s="13" t="s">
        <v>29</v>
      </c>
      <c r="D18" s="13" t="s">
        <v>30</v>
      </c>
      <c r="E18" s="13" t="s">
        <v>31</v>
      </c>
      <c r="F18" s="13" t="s">
        <v>32</v>
      </c>
      <c r="G18" s="14" t="s">
        <v>33</v>
      </c>
      <c r="H18" s="13" t="s">
        <v>44</v>
      </c>
      <c r="I18" s="14" t="s">
        <v>45</v>
      </c>
      <c r="J18" s="14" t="s">
        <v>36</v>
      </c>
      <c r="K18" s="29"/>
      <c r="L18" s="15">
        <v>60389.120000000003</v>
      </c>
      <c r="M18" s="15">
        <v>12319</v>
      </c>
      <c r="N18" s="15">
        <v>12319</v>
      </c>
      <c r="O18" s="15">
        <v>13346</v>
      </c>
      <c r="P18" s="15">
        <v>13900</v>
      </c>
      <c r="Q18" s="15">
        <v>20824.12</v>
      </c>
      <c r="R18" s="15">
        <v>63834.12</v>
      </c>
      <c r="S18" s="15">
        <v>67415.12</v>
      </c>
      <c r="T18" s="13" t="s">
        <v>46</v>
      </c>
    </row>
    <row r="19" spans="1:20" ht="22.5" outlineLevel="1" x14ac:dyDescent="0.2">
      <c r="A19" s="13" t="s">
        <v>42</v>
      </c>
      <c r="B19" s="13" t="s">
        <v>43</v>
      </c>
      <c r="C19" s="13" t="s">
        <v>29</v>
      </c>
      <c r="D19" s="13" t="s">
        <v>30</v>
      </c>
      <c r="E19" s="13" t="s">
        <v>31</v>
      </c>
      <c r="F19" s="13" t="s">
        <v>32</v>
      </c>
      <c r="G19" s="14" t="s">
        <v>33</v>
      </c>
      <c r="H19" s="13" t="s">
        <v>47</v>
      </c>
      <c r="I19" s="14" t="s">
        <v>48</v>
      </c>
      <c r="J19" s="14" t="s">
        <v>36</v>
      </c>
      <c r="K19" s="29"/>
      <c r="L19" s="15">
        <v>918.08</v>
      </c>
      <c r="M19" s="15">
        <v>190</v>
      </c>
      <c r="N19" s="15">
        <v>190</v>
      </c>
      <c r="O19" s="15">
        <v>203</v>
      </c>
      <c r="P19" s="15">
        <v>211</v>
      </c>
      <c r="Q19" s="15">
        <v>314.08</v>
      </c>
      <c r="R19" s="15">
        <v>954.8</v>
      </c>
      <c r="S19" s="15">
        <v>992.99</v>
      </c>
      <c r="T19" s="13" t="s">
        <v>46</v>
      </c>
    </row>
    <row r="20" spans="1:20" ht="45" outlineLevel="1" x14ac:dyDescent="0.2">
      <c r="A20" s="13" t="s">
        <v>42</v>
      </c>
      <c r="B20" s="13" t="s">
        <v>43</v>
      </c>
      <c r="C20" s="13" t="s">
        <v>29</v>
      </c>
      <c r="D20" s="13" t="s">
        <v>30</v>
      </c>
      <c r="E20" s="13" t="s">
        <v>31</v>
      </c>
      <c r="F20" s="13" t="s">
        <v>32</v>
      </c>
      <c r="G20" s="14" t="s">
        <v>33</v>
      </c>
      <c r="H20" s="13" t="s">
        <v>49</v>
      </c>
      <c r="I20" s="14" t="s">
        <v>50</v>
      </c>
      <c r="J20" s="14" t="s">
        <v>36</v>
      </c>
      <c r="K20" s="29"/>
      <c r="L20" s="15">
        <v>5000</v>
      </c>
      <c r="M20" s="15">
        <v>0</v>
      </c>
      <c r="N20" s="15">
        <v>0</v>
      </c>
      <c r="O20" s="15">
        <v>5000</v>
      </c>
      <c r="P20" s="15">
        <v>0</v>
      </c>
      <c r="Q20" s="15">
        <v>0</v>
      </c>
      <c r="R20" s="15">
        <v>0</v>
      </c>
      <c r="S20" s="15">
        <v>0</v>
      </c>
      <c r="T20" s="13" t="s">
        <v>46</v>
      </c>
    </row>
    <row r="21" spans="1:20" ht="22.5" outlineLevel="1" x14ac:dyDescent="0.2">
      <c r="A21" s="13" t="s">
        <v>42</v>
      </c>
      <c r="B21" s="13" t="s">
        <v>43</v>
      </c>
      <c r="C21" s="13" t="s">
        <v>29</v>
      </c>
      <c r="D21" s="13" t="s">
        <v>30</v>
      </c>
      <c r="E21" s="13" t="s">
        <v>31</v>
      </c>
      <c r="F21" s="13" t="s">
        <v>51</v>
      </c>
      <c r="G21" s="14" t="s">
        <v>52</v>
      </c>
      <c r="H21" s="13" t="s">
        <v>44</v>
      </c>
      <c r="I21" s="14" t="s">
        <v>45</v>
      </c>
      <c r="J21" s="14" t="s">
        <v>36</v>
      </c>
      <c r="K21" s="29"/>
      <c r="L21" s="15">
        <v>1240079.1000000001</v>
      </c>
      <c r="M21" s="15">
        <v>252976</v>
      </c>
      <c r="N21" s="15">
        <v>252976</v>
      </c>
      <c r="O21" s="15">
        <v>274058</v>
      </c>
      <c r="P21" s="15">
        <v>285218</v>
      </c>
      <c r="Q21" s="15">
        <v>427827.1</v>
      </c>
      <c r="R21" s="15">
        <v>1267379.1000000001</v>
      </c>
      <c r="S21" s="15">
        <v>1318074.26</v>
      </c>
      <c r="T21" s="13" t="s">
        <v>46</v>
      </c>
    </row>
    <row r="22" spans="1:20" ht="22.5" outlineLevel="1" x14ac:dyDescent="0.2">
      <c r="A22" s="13" t="s">
        <v>42</v>
      </c>
      <c r="B22" s="13" t="s">
        <v>43</v>
      </c>
      <c r="C22" s="13" t="s">
        <v>29</v>
      </c>
      <c r="D22" s="13" t="s">
        <v>30</v>
      </c>
      <c r="E22" s="13" t="s">
        <v>31</v>
      </c>
      <c r="F22" s="13" t="s">
        <v>53</v>
      </c>
      <c r="G22" s="14" t="s">
        <v>54</v>
      </c>
      <c r="H22" s="13" t="s">
        <v>44</v>
      </c>
      <c r="I22" s="14" t="s">
        <v>45</v>
      </c>
      <c r="J22" s="14" t="s">
        <v>36</v>
      </c>
      <c r="K22" s="29"/>
      <c r="L22" s="15">
        <v>724500</v>
      </c>
      <c r="M22" s="15">
        <v>147798</v>
      </c>
      <c r="N22" s="15">
        <v>147798</v>
      </c>
      <c r="O22" s="15">
        <v>160115</v>
      </c>
      <c r="P22" s="15">
        <v>166635</v>
      </c>
      <c r="Q22" s="15">
        <v>249952</v>
      </c>
      <c r="R22" s="15">
        <v>760725</v>
      </c>
      <c r="S22" s="15">
        <v>798761.25</v>
      </c>
      <c r="T22" s="13" t="s">
        <v>46</v>
      </c>
    </row>
    <row r="23" spans="1:20" ht="22.5" outlineLevel="1" x14ac:dyDescent="0.2">
      <c r="A23" s="13" t="s">
        <v>42</v>
      </c>
      <c r="B23" s="13" t="s">
        <v>43</v>
      </c>
      <c r="C23" s="13" t="s">
        <v>29</v>
      </c>
      <c r="D23" s="13" t="s">
        <v>30</v>
      </c>
      <c r="E23" s="13" t="s">
        <v>31</v>
      </c>
      <c r="F23" s="13" t="s">
        <v>55</v>
      </c>
      <c r="G23" s="14" t="s">
        <v>56</v>
      </c>
      <c r="H23" s="13" t="s">
        <v>44</v>
      </c>
      <c r="I23" s="14" t="s">
        <v>45</v>
      </c>
      <c r="J23" s="14" t="s">
        <v>36</v>
      </c>
      <c r="K23" s="29"/>
      <c r="L23" s="15">
        <v>120060</v>
      </c>
      <c r="M23" s="15">
        <v>24492</v>
      </c>
      <c r="N23" s="15">
        <v>24492</v>
      </c>
      <c r="O23" s="15">
        <v>26533</v>
      </c>
      <c r="P23" s="15">
        <v>27614</v>
      </c>
      <c r="Q23" s="15">
        <v>41421</v>
      </c>
      <c r="R23" s="15">
        <v>123760.8</v>
      </c>
      <c r="S23" s="15">
        <v>128711.23</v>
      </c>
      <c r="T23" s="13" t="s">
        <v>46</v>
      </c>
    </row>
    <row r="24" spans="1:20" ht="22.5" outlineLevel="1" x14ac:dyDescent="0.2">
      <c r="A24" s="13" t="s">
        <v>42</v>
      </c>
      <c r="B24" s="13" t="s">
        <v>43</v>
      </c>
      <c r="C24" s="13" t="s">
        <v>29</v>
      </c>
      <c r="D24" s="13" t="s">
        <v>30</v>
      </c>
      <c r="E24" s="13" t="s">
        <v>31</v>
      </c>
      <c r="F24" s="13" t="s">
        <v>57</v>
      </c>
      <c r="G24" s="14" t="s">
        <v>58</v>
      </c>
      <c r="H24" s="13" t="s">
        <v>44</v>
      </c>
      <c r="I24" s="14" t="s">
        <v>45</v>
      </c>
      <c r="J24" s="14" t="s">
        <v>36</v>
      </c>
      <c r="K24" s="29"/>
      <c r="L24" s="15">
        <v>129213.94</v>
      </c>
      <c r="M24" s="15">
        <v>26360</v>
      </c>
      <c r="N24" s="15">
        <v>26360</v>
      </c>
      <c r="O24" s="15">
        <v>28556</v>
      </c>
      <c r="P24" s="15">
        <v>29719</v>
      </c>
      <c r="Q24" s="15">
        <v>44578.94</v>
      </c>
      <c r="R24" s="15">
        <v>134382.5</v>
      </c>
      <c r="S24" s="15">
        <v>139757.79999999999</v>
      </c>
      <c r="T24" s="13" t="s">
        <v>46</v>
      </c>
    </row>
    <row r="25" spans="1:20" ht="22.5" outlineLevel="1" x14ac:dyDescent="0.2">
      <c r="A25" s="13" t="s">
        <v>42</v>
      </c>
      <c r="B25" s="13" t="s">
        <v>43</v>
      </c>
      <c r="C25" s="13" t="s">
        <v>29</v>
      </c>
      <c r="D25" s="13" t="s">
        <v>30</v>
      </c>
      <c r="E25" s="13" t="s">
        <v>31</v>
      </c>
      <c r="F25" s="13" t="s">
        <v>57</v>
      </c>
      <c r="G25" s="14" t="s">
        <v>58</v>
      </c>
      <c r="H25" s="13" t="s">
        <v>47</v>
      </c>
      <c r="I25" s="14" t="s">
        <v>48</v>
      </c>
      <c r="J25" s="14" t="s">
        <v>36</v>
      </c>
      <c r="K25" s="29"/>
      <c r="L25" s="15">
        <v>15355.04</v>
      </c>
      <c r="M25" s="15">
        <v>3200</v>
      </c>
      <c r="N25" s="15">
        <v>3200</v>
      </c>
      <c r="O25" s="15">
        <v>3400</v>
      </c>
      <c r="P25" s="15">
        <v>3500</v>
      </c>
      <c r="Q25" s="15">
        <v>5255.04</v>
      </c>
      <c r="R25" s="15">
        <v>15969.24</v>
      </c>
      <c r="S25" s="15">
        <v>16597.61</v>
      </c>
      <c r="T25" s="13" t="s">
        <v>46</v>
      </c>
    </row>
    <row r="26" spans="1:20" ht="22.5" outlineLevel="1" x14ac:dyDescent="0.2">
      <c r="A26" s="13" t="s">
        <v>42</v>
      </c>
      <c r="B26" s="13" t="s">
        <v>43</v>
      </c>
      <c r="C26" s="13" t="s">
        <v>29</v>
      </c>
      <c r="D26" s="13" t="s">
        <v>30</v>
      </c>
      <c r="E26" s="13" t="s">
        <v>31</v>
      </c>
      <c r="F26" s="13" t="s">
        <v>59</v>
      </c>
      <c r="G26" s="14" t="s">
        <v>60</v>
      </c>
      <c r="H26" s="13" t="s">
        <v>44</v>
      </c>
      <c r="I26" s="14" t="s">
        <v>45</v>
      </c>
      <c r="J26" s="14" t="s">
        <v>36</v>
      </c>
      <c r="K26" s="29"/>
      <c r="L26" s="15">
        <v>30162</v>
      </c>
      <c r="M26" s="15">
        <v>6153</v>
      </c>
      <c r="N26" s="15">
        <v>6153</v>
      </c>
      <c r="O26" s="15">
        <v>6666</v>
      </c>
      <c r="P26" s="15">
        <v>6937</v>
      </c>
      <c r="Q26" s="15">
        <v>10406</v>
      </c>
      <c r="R26" s="15">
        <v>30162</v>
      </c>
      <c r="S26" s="15">
        <v>30162</v>
      </c>
      <c r="T26" s="13" t="s">
        <v>46</v>
      </c>
    </row>
    <row r="27" spans="1:20" ht="22.5" outlineLevel="1" x14ac:dyDescent="0.2">
      <c r="A27" s="13" t="s">
        <v>42</v>
      </c>
      <c r="B27" s="13" t="s">
        <v>43</v>
      </c>
      <c r="C27" s="13" t="s">
        <v>29</v>
      </c>
      <c r="D27" s="13" t="s">
        <v>30</v>
      </c>
      <c r="E27" s="13" t="s">
        <v>31</v>
      </c>
      <c r="F27" s="13" t="s">
        <v>61</v>
      </c>
      <c r="G27" s="14" t="s">
        <v>62</v>
      </c>
      <c r="H27" s="13" t="s">
        <v>44</v>
      </c>
      <c r="I27" s="14" t="s">
        <v>45</v>
      </c>
      <c r="J27" s="14" t="s">
        <v>36</v>
      </c>
      <c r="L27" s="15">
        <v>170311</v>
      </c>
      <c r="M27" s="15">
        <v>42578</v>
      </c>
      <c r="N27" s="15">
        <v>42578</v>
      </c>
      <c r="O27" s="15">
        <v>42578</v>
      </c>
      <c r="P27" s="15">
        <v>42578</v>
      </c>
      <c r="Q27" s="15">
        <v>42577</v>
      </c>
      <c r="R27" s="15">
        <v>170311</v>
      </c>
      <c r="S27" s="15">
        <v>170311</v>
      </c>
      <c r="T27" s="13" t="s">
        <v>46</v>
      </c>
    </row>
    <row r="28" spans="1:20" ht="22.5" outlineLevel="1" x14ac:dyDescent="0.2">
      <c r="A28" s="13" t="s">
        <v>42</v>
      </c>
      <c r="B28" s="13" t="s">
        <v>63</v>
      </c>
      <c r="C28" s="13" t="s">
        <v>64</v>
      </c>
      <c r="D28" s="13" t="s">
        <v>30</v>
      </c>
      <c r="E28" s="13" t="s">
        <v>31</v>
      </c>
      <c r="F28" s="13" t="s">
        <v>32</v>
      </c>
      <c r="G28" s="14" t="s">
        <v>33</v>
      </c>
      <c r="H28" s="13" t="s">
        <v>65</v>
      </c>
      <c r="I28" s="14" t="s">
        <v>66</v>
      </c>
      <c r="J28" s="14" t="s">
        <v>36</v>
      </c>
      <c r="K28" s="30" t="s">
        <v>114</v>
      </c>
      <c r="L28" s="15">
        <v>777000</v>
      </c>
      <c r="M28" s="15">
        <v>158508</v>
      </c>
      <c r="N28" s="15">
        <v>158508</v>
      </c>
      <c r="O28" s="15">
        <v>171717</v>
      </c>
      <c r="P28" s="15">
        <v>178710</v>
      </c>
      <c r="Q28" s="15">
        <v>268065</v>
      </c>
      <c r="R28" s="15">
        <v>0</v>
      </c>
      <c r="S28" s="15">
        <v>480186</v>
      </c>
      <c r="T28" s="13" t="s">
        <v>46</v>
      </c>
    </row>
    <row r="29" spans="1:20" ht="22.5" outlineLevel="1" x14ac:dyDescent="0.2">
      <c r="A29" s="13" t="s">
        <v>42</v>
      </c>
      <c r="B29" s="13" t="s">
        <v>67</v>
      </c>
      <c r="C29" s="13" t="s">
        <v>29</v>
      </c>
      <c r="D29" s="13" t="s">
        <v>30</v>
      </c>
      <c r="E29" s="13" t="s">
        <v>31</v>
      </c>
      <c r="F29" s="13" t="s">
        <v>32</v>
      </c>
      <c r="G29" s="14" t="s">
        <v>33</v>
      </c>
      <c r="H29" s="13" t="s">
        <v>68</v>
      </c>
      <c r="I29" s="14" t="s">
        <v>69</v>
      </c>
      <c r="J29" s="14" t="s">
        <v>36</v>
      </c>
      <c r="K29" s="29"/>
      <c r="L29" s="15">
        <v>100000</v>
      </c>
      <c r="M29" s="15">
        <v>100000</v>
      </c>
      <c r="N29" s="15">
        <v>100000</v>
      </c>
      <c r="O29" s="15">
        <v>0</v>
      </c>
      <c r="P29" s="15">
        <v>0</v>
      </c>
      <c r="Q29" s="15">
        <v>0</v>
      </c>
      <c r="R29" s="15">
        <v>100000</v>
      </c>
      <c r="S29" s="15">
        <v>100000</v>
      </c>
      <c r="T29" s="13" t="s">
        <v>70</v>
      </c>
    </row>
    <row r="30" spans="1:20" ht="22.5" outlineLevel="1" x14ac:dyDescent="0.2">
      <c r="A30" s="13" t="s">
        <v>42</v>
      </c>
      <c r="B30" s="13" t="s">
        <v>67</v>
      </c>
      <c r="C30" s="13" t="s">
        <v>29</v>
      </c>
      <c r="D30" s="13" t="s">
        <v>30</v>
      </c>
      <c r="E30" s="13" t="s">
        <v>31</v>
      </c>
      <c r="F30" s="13" t="s">
        <v>38</v>
      </c>
      <c r="G30" s="14" t="s">
        <v>39</v>
      </c>
      <c r="H30" s="13" t="s">
        <v>68</v>
      </c>
      <c r="I30" s="14" t="s">
        <v>69</v>
      </c>
      <c r="J30" s="14" t="s">
        <v>36</v>
      </c>
      <c r="K30" s="29"/>
      <c r="L30" s="15">
        <v>9188124</v>
      </c>
      <c r="M30" s="15">
        <v>2420000</v>
      </c>
      <c r="N30" s="15">
        <v>2420000</v>
      </c>
      <c r="O30" s="15">
        <v>0</v>
      </c>
      <c r="P30" s="15">
        <v>0</v>
      </c>
      <c r="Q30" s="15">
        <v>0</v>
      </c>
      <c r="R30" s="15">
        <v>9188124</v>
      </c>
      <c r="S30" s="15">
        <v>9188124</v>
      </c>
      <c r="T30" s="13" t="s">
        <v>70</v>
      </c>
    </row>
    <row r="31" spans="1:20" ht="33.75" outlineLevel="1" x14ac:dyDescent="0.2">
      <c r="A31" s="13" t="s">
        <v>42</v>
      </c>
      <c r="B31" s="13" t="s">
        <v>67</v>
      </c>
      <c r="C31" s="13" t="s">
        <v>29</v>
      </c>
      <c r="D31" s="13" t="s">
        <v>30</v>
      </c>
      <c r="E31" s="13" t="s">
        <v>31</v>
      </c>
      <c r="F31" s="13" t="s">
        <v>40</v>
      </c>
      <c r="G31" s="14" t="s">
        <v>41</v>
      </c>
      <c r="H31" s="13" t="s">
        <v>68</v>
      </c>
      <c r="I31" s="14" t="s">
        <v>69</v>
      </c>
      <c r="J31" s="14" t="s">
        <v>36</v>
      </c>
      <c r="K31" s="29"/>
      <c r="L31" s="15">
        <v>2774813</v>
      </c>
      <c r="M31" s="15">
        <v>730840</v>
      </c>
      <c r="N31" s="15">
        <v>730840</v>
      </c>
      <c r="O31" s="15">
        <v>0</v>
      </c>
      <c r="P31" s="15">
        <v>0</v>
      </c>
      <c r="Q31" s="15">
        <v>0</v>
      </c>
      <c r="R31" s="15">
        <v>2774813</v>
      </c>
      <c r="S31" s="15">
        <v>2774813</v>
      </c>
      <c r="T31" s="13" t="s">
        <v>70</v>
      </c>
    </row>
    <row r="32" spans="1:20" ht="22.5" outlineLevel="1" x14ac:dyDescent="0.2">
      <c r="A32" s="13" t="s">
        <v>42</v>
      </c>
      <c r="B32" s="13" t="s">
        <v>67</v>
      </c>
      <c r="C32" s="13" t="s">
        <v>29</v>
      </c>
      <c r="D32" s="13" t="s">
        <v>30</v>
      </c>
      <c r="E32" s="13" t="s">
        <v>31</v>
      </c>
      <c r="F32" s="13" t="s">
        <v>71</v>
      </c>
      <c r="G32" s="14" t="s">
        <v>72</v>
      </c>
      <c r="H32" s="13" t="s">
        <v>68</v>
      </c>
      <c r="I32" s="14" t="s">
        <v>69</v>
      </c>
      <c r="J32" s="14" t="s">
        <v>36</v>
      </c>
      <c r="K32" s="29"/>
      <c r="L32" s="15">
        <v>203154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203154</v>
      </c>
      <c r="S32" s="15">
        <v>203154</v>
      </c>
      <c r="T32" s="13" t="s">
        <v>70</v>
      </c>
    </row>
    <row r="33" spans="1:20" ht="22.5" outlineLevel="1" x14ac:dyDescent="0.2">
      <c r="A33" s="13" t="s">
        <v>42</v>
      </c>
      <c r="B33" s="13" t="s">
        <v>67</v>
      </c>
      <c r="C33" s="13" t="s">
        <v>64</v>
      </c>
      <c r="D33" s="13" t="s">
        <v>30</v>
      </c>
      <c r="E33" s="13" t="s">
        <v>31</v>
      </c>
      <c r="F33" s="13" t="s">
        <v>38</v>
      </c>
      <c r="G33" s="14" t="s">
        <v>39</v>
      </c>
      <c r="H33" s="13" t="s">
        <v>73</v>
      </c>
      <c r="I33" s="14" t="s">
        <v>74</v>
      </c>
      <c r="J33" s="14" t="s">
        <v>36</v>
      </c>
      <c r="K33" s="30" t="s">
        <v>115</v>
      </c>
      <c r="L33" s="15">
        <v>165600</v>
      </c>
      <c r="M33" s="15">
        <v>41400</v>
      </c>
      <c r="N33" s="15">
        <v>41400</v>
      </c>
      <c r="O33" s="15">
        <v>0</v>
      </c>
      <c r="P33" s="15">
        <v>0</v>
      </c>
      <c r="Q33" s="15">
        <v>0</v>
      </c>
      <c r="R33" s="15">
        <v>165600</v>
      </c>
      <c r="S33" s="15">
        <v>165600</v>
      </c>
      <c r="T33" s="13" t="s">
        <v>70</v>
      </c>
    </row>
    <row r="34" spans="1:20" ht="33.75" outlineLevel="1" x14ac:dyDescent="0.2">
      <c r="A34" s="13" t="s">
        <v>42</v>
      </c>
      <c r="B34" s="13" t="s">
        <v>67</v>
      </c>
      <c r="C34" s="13" t="s">
        <v>64</v>
      </c>
      <c r="D34" s="13" t="s">
        <v>30</v>
      </c>
      <c r="E34" s="13" t="s">
        <v>31</v>
      </c>
      <c r="F34" s="13" t="s">
        <v>40</v>
      </c>
      <c r="G34" s="14" t="s">
        <v>41</v>
      </c>
      <c r="H34" s="13" t="s">
        <v>73</v>
      </c>
      <c r="I34" s="14" t="s">
        <v>74</v>
      </c>
      <c r="J34" s="14" t="s">
        <v>36</v>
      </c>
      <c r="K34" s="30" t="s">
        <v>115</v>
      </c>
      <c r="L34" s="15">
        <v>50011</v>
      </c>
      <c r="M34" s="15">
        <v>12600</v>
      </c>
      <c r="N34" s="15">
        <v>12600</v>
      </c>
      <c r="O34" s="15">
        <v>0</v>
      </c>
      <c r="P34" s="15">
        <v>0</v>
      </c>
      <c r="Q34" s="15">
        <v>0</v>
      </c>
      <c r="R34" s="15">
        <v>50011</v>
      </c>
      <c r="S34" s="15">
        <v>50011</v>
      </c>
      <c r="T34" s="13" t="s">
        <v>70</v>
      </c>
    </row>
    <row r="35" spans="1:20" ht="22.5" outlineLevel="1" x14ac:dyDescent="0.2">
      <c r="A35" s="13" t="s">
        <v>42</v>
      </c>
      <c r="B35" s="13" t="s">
        <v>75</v>
      </c>
      <c r="C35" s="13" t="s">
        <v>64</v>
      </c>
      <c r="D35" s="13" t="s">
        <v>30</v>
      </c>
      <c r="E35" s="13" t="s">
        <v>31</v>
      </c>
      <c r="F35" s="13" t="s">
        <v>38</v>
      </c>
      <c r="G35" s="14" t="s">
        <v>39</v>
      </c>
      <c r="H35" s="13" t="s">
        <v>76</v>
      </c>
      <c r="I35" s="14" t="s">
        <v>74</v>
      </c>
      <c r="J35" s="14" t="s">
        <v>36</v>
      </c>
      <c r="K35" s="30" t="s">
        <v>116</v>
      </c>
      <c r="L35" s="15">
        <v>552000</v>
      </c>
      <c r="M35" s="15">
        <v>138000</v>
      </c>
      <c r="N35" s="15">
        <v>138000</v>
      </c>
      <c r="O35" s="15">
        <v>0</v>
      </c>
      <c r="P35" s="15">
        <v>0</v>
      </c>
      <c r="Q35" s="15">
        <v>0</v>
      </c>
      <c r="R35" s="15">
        <v>552000</v>
      </c>
      <c r="S35" s="15">
        <v>552000</v>
      </c>
      <c r="T35" s="13" t="s">
        <v>77</v>
      </c>
    </row>
    <row r="36" spans="1:20" ht="33.75" outlineLevel="1" x14ac:dyDescent="0.2">
      <c r="A36" s="13" t="s">
        <v>42</v>
      </c>
      <c r="B36" s="13" t="s">
        <v>75</v>
      </c>
      <c r="C36" s="13" t="s">
        <v>64</v>
      </c>
      <c r="D36" s="13" t="s">
        <v>30</v>
      </c>
      <c r="E36" s="13" t="s">
        <v>31</v>
      </c>
      <c r="F36" s="13" t="s">
        <v>40</v>
      </c>
      <c r="G36" s="14" t="s">
        <v>41</v>
      </c>
      <c r="H36" s="13" t="s">
        <v>76</v>
      </c>
      <c r="I36" s="14" t="s">
        <v>74</v>
      </c>
      <c r="J36" s="14" t="s">
        <v>36</v>
      </c>
      <c r="K36" s="30" t="s">
        <v>116</v>
      </c>
      <c r="L36" s="15">
        <v>166704</v>
      </c>
      <c r="M36" s="15">
        <v>41700</v>
      </c>
      <c r="N36" s="15">
        <v>41700</v>
      </c>
      <c r="O36" s="15">
        <v>0</v>
      </c>
      <c r="P36" s="15">
        <v>0</v>
      </c>
      <c r="Q36" s="15">
        <v>0</v>
      </c>
      <c r="R36" s="15">
        <v>166704</v>
      </c>
      <c r="S36" s="15">
        <v>166704</v>
      </c>
      <c r="T36" s="13" t="s">
        <v>77</v>
      </c>
    </row>
    <row r="37" spans="1:20" ht="22.5" outlineLevel="1" x14ac:dyDescent="0.2">
      <c r="A37" s="13" t="s">
        <v>42</v>
      </c>
      <c r="B37" s="13" t="s">
        <v>78</v>
      </c>
      <c r="C37" s="13" t="s">
        <v>64</v>
      </c>
      <c r="D37" s="13" t="s">
        <v>30</v>
      </c>
      <c r="E37" s="13" t="s">
        <v>31</v>
      </c>
      <c r="F37" s="13" t="s">
        <v>79</v>
      </c>
      <c r="G37" s="14" t="s">
        <v>80</v>
      </c>
      <c r="H37" s="13" t="s">
        <v>81</v>
      </c>
      <c r="I37" s="14" t="s">
        <v>82</v>
      </c>
      <c r="J37" s="14" t="s">
        <v>36</v>
      </c>
      <c r="K37" s="30" t="s">
        <v>117</v>
      </c>
      <c r="L37" s="15">
        <v>567781.80000000005</v>
      </c>
      <c r="M37" s="15">
        <v>0</v>
      </c>
      <c r="N37" s="15">
        <v>0</v>
      </c>
      <c r="O37" s="15">
        <v>450000</v>
      </c>
      <c r="P37" s="15">
        <v>117781.8</v>
      </c>
      <c r="Q37" s="15">
        <v>0</v>
      </c>
      <c r="R37" s="15">
        <v>567781.80000000005</v>
      </c>
      <c r="S37" s="15">
        <v>0</v>
      </c>
      <c r="T37" s="13" t="s">
        <v>83</v>
      </c>
    </row>
    <row r="38" spans="1:20" ht="33.75" outlineLevel="1" x14ac:dyDescent="0.2">
      <c r="A38" s="13" t="s">
        <v>42</v>
      </c>
      <c r="B38" s="13" t="s">
        <v>84</v>
      </c>
      <c r="C38" s="13" t="s">
        <v>64</v>
      </c>
      <c r="D38" s="13" t="s">
        <v>30</v>
      </c>
      <c r="E38" s="13" t="s">
        <v>31</v>
      </c>
      <c r="F38" s="13" t="s">
        <v>57</v>
      </c>
      <c r="G38" s="14" t="s">
        <v>58</v>
      </c>
      <c r="H38" s="13" t="s">
        <v>85</v>
      </c>
      <c r="I38" s="14" t="s">
        <v>86</v>
      </c>
      <c r="J38" s="14" t="s">
        <v>36</v>
      </c>
      <c r="K38" s="30" t="s">
        <v>118</v>
      </c>
      <c r="L38" s="15">
        <v>36414.639999999999</v>
      </c>
      <c r="M38" s="15">
        <v>7430</v>
      </c>
      <c r="N38" s="15">
        <v>7430</v>
      </c>
      <c r="O38" s="15">
        <v>8050</v>
      </c>
      <c r="P38" s="15">
        <v>0</v>
      </c>
      <c r="Q38" s="15">
        <v>20934.64</v>
      </c>
      <c r="R38" s="15">
        <v>11543</v>
      </c>
      <c r="S38" s="15">
        <v>36414.639999999999</v>
      </c>
      <c r="T38" s="13" t="s">
        <v>46</v>
      </c>
    </row>
    <row r="39" spans="1:20" ht="22.5" outlineLevel="1" x14ac:dyDescent="0.2">
      <c r="A39" s="13" t="s">
        <v>42</v>
      </c>
      <c r="B39" s="13" t="s">
        <v>87</v>
      </c>
      <c r="C39" s="13" t="s">
        <v>64</v>
      </c>
      <c r="D39" s="13" t="s">
        <v>30</v>
      </c>
      <c r="E39" s="13" t="s">
        <v>31</v>
      </c>
      <c r="F39" s="13" t="s">
        <v>38</v>
      </c>
      <c r="G39" s="14" t="s">
        <v>39</v>
      </c>
      <c r="H39" s="13" t="s">
        <v>88</v>
      </c>
      <c r="I39" s="14" t="s">
        <v>89</v>
      </c>
      <c r="J39" s="14" t="s">
        <v>36</v>
      </c>
      <c r="K39" s="30" t="s">
        <v>119</v>
      </c>
      <c r="L39" s="15">
        <v>280226</v>
      </c>
      <c r="M39" s="15">
        <v>86959</v>
      </c>
      <c r="N39" s="15">
        <v>86959</v>
      </c>
      <c r="O39" s="15">
        <v>0</v>
      </c>
      <c r="P39" s="15">
        <v>0</v>
      </c>
      <c r="Q39" s="15">
        <v>0</v>
      </c>
      <c r="R39" s="15">
        <v>280226</v>
      </c>
      <c r="S39" s="15">
        <v>280226</v>
      </c>
      <c r="T39" s="13" t="s">
        <v>90</v>
      </c>
    </row>
    <row r="40" spans="1:20" ht="33.75" outlineLevel="1" x14ac:dyDescent="0.2">
      <c r="A40" s="13" t="s">
        <v>42</v>
      </c>
      <c r="B40" s="13" t="s">
        <v>87</v>
      </c>
      <c r="C40" s="13" t="s">
        <v>64</v>
      </c>
      <c r="D40" s="13" t="s">
        <v>30</v>
      </c>
      <c r="E40" s="13" t="s">
        <v>31</v>
      </c>
      <c r="F40" s="13" t="s">
        <v>40</v>
      </c>
      <c r="G40" s="14" t="s">
        <v>41</v>
      </c>
      <c r="H40" s="13" t="s">
        <v>88</v>
      </c>
      <c r="I40" s="14" t="s">
        <v>89</v>
      </c>
      <c r="J40" s="14" t="s">
        <v>36</v>
      </c>
      <c r="K40" s="30" t="s">
        <v>119</v>
      </c>
      <c r="L40" s="15">
        <v>84629</v>
      </c>
      <c r="M40" s="15">
        <v>26261</v>
      </c>
      <c r="N40" s="15">
        <v>26261</v>
      </c>
      <c r="O40" s="15">
        <v>0</v>
      </c>
      <c r="P40" s="15">
        <v>0</v>
      </c>
      <c r="Q40" s="15">
        <v>0</v>
      </c>
      <c r="R40" s="15">
        <v>84629</v>
      </c>
      <c r="S40" s="15">
        <v>84629</v>
      </c>
      <c r="T40" s="13" t="s">
        <v>90</v>
      </c>
    </row>
    <row r="41" spans="1:20" ht="56.25" outlineLevel="1" x14ac:dyDescent="0.2">
      <c r="A41" s="13" t="s">
        <v>42</v>
      </c>
      <c r="B41" s="13" t="s">
        <v>91</v>
      </c>
      <c r="C41" s="13" t="s">
        <v>64</v>
      </c>
      <c r="D41" s="13" t="s">
        <v>30</v>
      </c>
      <c r="E41" s="13" t="s">
        <v>31</v>
      </c>
      <c r="F41" s="13" t="s">
        <v>57</v>
      </c>
      <c r="G41" s="14" t="s">
        <v>58</v>
      </c>
      <c r="H41" s="13" t="s">
        <v>92</v>
      </c>
      <c r="I41" s="14" t="s">
        <v>93</v>
      </c>
      <c r="J41" s="14" t="s">
        <v>36</v>
      </c>
      <c r="K41" s="30" t="s">
        <v>120</v>
      </c>
      <c r="L41" s="15">
        <v>53595.75</v>
      </c>
      <c r="M41" s="15">
        <v>17880</v>
      </c>
      <c r="N41" s="15">
        <v>17880</v>
      </c>
      <c r="O41" s="15">
        <v>0</v>
      </c>
      <c r="P41" s="15">
        <v>0</v>
      </c>
      <c r="Q41" s="15">
        <v>0</v>
      </c>
      <c r="R41" s="15">
        <v>53595.75</v>
      </c>
      <c r="S41" s="15">
        <v>53595.75</v>
      </c>
      <c r="T41" s="13" t="s">
        <v>94</v>
      </c>
    </row>
    <row r="42" spans="1:20" ht="56.25" outlineLevel="1" x14ac:dyDescent="0.2">
      <c r="A42" s="13" t="s">
        <v>42</v>
      </c>
      <c r="B42" s="13" t="s">
        <v>91</v>
      </c>
      <c r="C42" s="13" t="s">
        <v>64</v>
      </c>
      <c r="D42" s="13" t="s">
        <v>30</v>
      </c>
      <c r="E42" s="13" t="s">
        <v>31</v>
      </c>
      <c r="F42" s="13" t="s">
        <v>57</v>
      </c>
      <c r="G42" s="14" t="s">
        <v>58</v>
      </c>
      <c r="H42" s="13" t="s">
        <v>92</v>
      </c>
      <c r="I42" s="14" t="s">
        <v>93</v>
      </c>
      <c r="J42" s="14" t="s">
        <v>36</v>
      </c>
      <c r="K42" s="30" t="s">
        <v>121</v>
      </c>
      <c r="L42" s="15">
        <v>61012.800000000003</v>
      </c>
      <c r="M42" s="15">
        <v>18510</v>
      </c>
      <c r="N42" s="15">
        <v>18510</v>
      </c>
      <c r="O42" s="15">
        <v>0</v>
      </c>
      <c r="P42" s="15">
        <v>0</v>
      </c>
      <c r="Q42" s="15">
        <v>0</v>
      </c>
      <c r="R42" s="15">
        <v>61012.800000000003</v>
      </c>
      <c r="S42" s="15">
        <v>61012.800000000003</v>
      </c>
      <c r="T42" s="13" t="s">
        <v>95</v>
      </c>
    </row>
    <row r="43" spans="1:20" ht="56.25" outlineLevel="1" x14ac:dyDescent="0.2">
      <c r="A43" s="13" t="s">
        <v>42</v>
      </c>
      <c r="B43" s="13" t="s">
        <v>91</v>
      </c>
      <c r="C43" s="13" t="s">
        <v>64</v>
      </c>
      <c r="D43" s="13" t="s">
        <v>30</v>
      </c>
      <c r="E43" s="13" t="s">
        <v>31</v>
      </c>
      <c r="F43" s="13" t="s">
        <v>57</v>
      </c>
      <c r="G43" s="14" t="s">
        <v>58</v>
      </c>
      <c r="H43" s="13" t="s">
        <v>96</v>
      </c>
      <c r="I43" s="14" t="s">
        <v>93</v>
      </c>
      <c r="J43" s="14" t="s">
        <v>36</v>
      </c>
      <c r="K43" s="30" t="s">
        <v>122</v>
      </c>
      <c r="L43" s="15">
        <v>160823.1</v>
      </c>
      <c r="M43" s="15">
        <v>53610</v>
      </c>
      <c r="N43" s="15">
        <v>53610</v>
      </c>
      <c r="O43" s="15">
        <v>0</v>
      </c>
      <c r="P43" s="15">
        <v>0</v>
      </c>
      <c r="Q43" s="15">
        <v>0</v>
      </c>
      <c r="R43" s="15">
        <v>160823.1</v>
      </c>
      <c r="S43" s="15">
        <v>160823.1</v>
      </c>
      <c r="T43" s="13" t="s">
        <v>94</v>
      </c>
    </row>
    <row r="44" spans="1:20" x14ac:dyDescent="0.2">
      <c r="A44" s="9" t="s">
        <v>97</v>
      </c>
      <c r="B44" s="10"/>
      <c r="C44" s="10"/>
      <c r="D44" s="10"/>
      <c r="E44" s="10"/>
      <c r="F44" s="10"/>
      <c r="G44" s="11"/>
      <c r="H44" s="10"/>
      <c r="I44" s="11"/>
      <c r="J44" s="11"/>
      <c r="K44" s="28"/>
      <c r="L44" s="12">
        <v>524832</v>
      </c>
      <c r="M44" s="12">
        <v>211563</v>
      </c>
      <c r="N44" s="12">
        <v>211563</v>
      </c>
      <c r="O44" s="12">
        <v>0</v>
      </c>
      <c r="P44" s="12">
        <v>0</v>
      </c>
      <c r="Q44" s="12">
        <v>0</v>
      </c>
      <c r="R44" s="12">
        <v>524432</v>
      </c>
      <c r="S44" s="12">
        <v>524132</v>
      </c>
      <c r="T44" s="10"/>
    </row>
    <row r="45" spans="1:20" ht="22.5" outlineLevel="1" x14ac:dyDescent="0.2">
      <c r="A45" s="13" t="s">
        <v>97</v>
      </c>
      <c r="B45" s="13" t="s">
        <v>87</v>
      </c>
      <c r="C45" s="13" t="s">
        <v>64</v>
      </c>
      <c r="D45" s="13" t="s">
        <v>30</v>
      </c>
      <c r="E45" s="13" t="s">
        <v>31</v>
      </c>
      <c r="F45" s="13" t="s">
        <v>57</v>
      </c>
      <c r="G45" s="14" t="s">
        <v>58</v>
      </c>
      <c r="H45" s="13" t="s">
        <v>98</v>
      </c>
      <c r="I45" s="14" t="s">
        <v>99</v>
      </c>
      <c r="J45" s="14" t="s">
        <v>36</v>
      </c>
      <c r="K45" s="30" t="s">
        <v>123</v>
      </c>
      <c r="L45" s="15">
        <v>145282</v>
      </c>
      <c r="M45" s="15">
        <v>48450</v>
      </c>
      <c r="N45" s="15">
        <v>48450</v>
      </c>
      <c r="O45" s="15">
        <v>0</v>
      </c>
      <c r="P45" s="15">
        <v>0</v>
      </c>
      <c r="Q45" s="15">
        <v>0</v>
      </c>
      <c r="R45" s="15">
        <v>145282</v>
      </c>
      <c r="S45" s="15">
        <v>145282</v>
      </c>
      <c r="T45" s="13" t="s">
        <v>100</v>
      </c>
    </row>
    <row r="46" spans="1:20" ht="22.5" outlineLevel="1" x14ac:dyDescent="0.2">
      <c r="A46" s="13" t="s">
        <v>97</v>
      </c>
      <c r="B46" s="13" t="s">
        <v>87</v>
      </c>
      <c r="C46" s="13" t="s">
        <v>64</v>
      </c>
      <c r="D46" s="13" t="s">
        <v>30</v>
      </c>
      <c r="E46" s="13" t="s">
        <v>31</v>
      </c>
      <c r="F46" s="13" t="s">
        <v>57</v>
      </c>
      <c r="G46" s="14" t="s">
        <v>58</v>
      </c>
      <c r="H46" s="13" t="s">
        <v>101</v>
      </c>
      <c r="I46" s="14" t="s">
        <v>102</v>
      </c>
      <c r="J46" s="14" t="s">
        <v>36</v>
      </c>
      <c r="K46" s="30" t="s">
        <v>124</v>
      </c>
      <c r="L46" s="15">
        <v>174350</v>
      </c>
      <c r="M46" s="15">
        <v>58113</v>
      </c>
      <c r="N46" s="15">
        <v>58113</v>
      </c>
      <c r="O46" s="15">
        <v>0</v>
      </c>
      <c r="P46" s="15">
        <v>0</v>
      </c>
      <c r="Q46" s="15">
        <v>0</v>
      </c>
      <c r="R46" s="15">
        <v>174350</v>
      </c>
      <c r="S46" s="15">
        <v>174350</v>
      </c>
      <c r="T46" s="13" t="s">
        <v>100</v>
      </c>
    </row>
    <row r="47" spans="1:20" ht="22.5" outlineLevel="1" x14ac:dyDescent="0.2">
      <c r="A47" s="13" t="s">
        <v>97</v>
      </c>
      <c r="B47" s="13" t="s">
        <v>103</v>
      </c>
      <c r="C47" s="13" t="s">
        <v>64</v>
      </c>
      <c r="D47" s="13" t="s">
        <v>30</v>
      </c>
      <c r="E47" s="13" t="s">
        <v>31</v>
      </c>
      <c r="F47" s="13" t="s">
        <v>32</v>
      </c>
      <c r="G47" s="14" t="s">
        <v>33</v>
      </c>
      <c r="H47" s="13" t="s">
        <v>104</v>
      </c>
      <c r="I47" s="14" t="s">
        <v>105</v>
      </c>
      <c r="J47" s="14" t="s">
        <v>36</v>
      </c>
      <c r="K47" s="30" t="s">
        <v>125</v>
      </c>
      <c r="L47" s="15">
        <v>205200</v>
      </c>
      <c r="M47" s="15">
        <v>105000</v>
      </c>
      <c r="N47" s="15">
        <v>105000</v>
      </c>
      <c r="O47" s="15">
        <v>0</v>
      </c>
      <c r="P47" s="15">
        <v>0</v>
      </c>
      <c r="Q47" s="15">
        <v>0</v>
      </c>
      <c r="R47" s="15">
        <v>204800</v>
      </c>
      <c r="S47" s="15">
        <v>204500</v>
      </c>
      <c r="T47" s="13" t="s">
        <v>106</v>
      </c>
    </row>
    <row r="48" spans="1:20" x14ac:dyDescent="0.2">
      <c r="A48" s="9" t="s">
        <v>107</v>
      </c>
      <c r="B48" s="10"/>
      <c r="C48" s="10"/>
      <c r="D48" s="10"/>
      <c r="E48" s="10"/>
      <c r="F48" s="10"/>
      <c r="G48" s="11"/>
      <c r="H48" s="10"/>
      <c r="I48" s="11"/>
      <c r="J48" s="11"/>
      <c r="K48" s="28"/>
      <c r="L48" s="12">
        <v>110000</v>
      </c>
      <c r="M48" s="12">
        <v>27600</v>
      </c>
      <c r="N48" s="12">
        <v>27600</v>
      </c>
      <c r="O48" s="12">
        <v>0</v>
      </c>
      <c r="P48" s="12">
        <v>0</v>
      </c>
      <c r="Q48" s="12">
        <v>0</v>
      </c>
      <c r="R48" s="12">
        <v>60000</v>
      </c>
      <c r="S48" s="12">
        <v>50000</v>
      </c>
      <c r="T48" s="10"/>
    </row>
    <row r="49" spans="1:20" ht="22.5" outlineLevel="1" x14ac:dyDescent="0.2">
      <c r="A49" s="13" t="s">
        <v>107</v>
      </c>
      <c r="B49" s="13" t="s">
        <v>108</v>
      </c>
      <c r="C49" s="13" t="s">
        <v>64</v>
      </c>
      <c r="D49" s="13" t="s">
        <v>30</v>
      </c>
      <c r="E49" s="13" t="s">
        <v>31</v>
      </c>
      <c r="F49" s="13" t="s">
        <v>32</v>
      </c>
      <c r="G49" s="14" t="s">
        <v>33</v>
      </c>
      <c r="H49" s="13" t="s">
        <v>109</v>
      </c>
      <c r="I49" s="14" t="s">
        <v>110</v>
      </c>
      <c r="J49" s="14" t="s">
        <v>36</v>
      </c>
      <c r="K49" s="30" t="s">
        <v>126</v>
      </c>
      <c r="L49" s="15">
        <v>110000</v>
      </c>
      <c r="M49" s="15">
        <v>27600</v>
      </c>
      <c r="N49" s="15">
        <v>27600</v>
      </c>
      <c r="O49" s="15">
        <v>0</v>
      </c>
      <c r="P49" s="15">
        <v>0</v>
      </c>
      <c r="Q49" s="15">
        <v>0</v>
      </c>
      <c r="R49" s="15">
        <v>60000</v>
      </c>
      <c r="S49" s="15">
        <v>50000</v>
      </c>
      <c r="T49" s="13" t="s">
        <v>111</v>
      </c>
    </row>
    <row r="50" spans="1:20" x14ac:dyDescent="0.2">
      <c r="A50" s="16" t="s">
        <v>112</v>
      </c>
      <c r="B50" s="17"/>
      <c r="C50" s="17"/>
      <c r="D50" s="17"/>
      <c r="E50" s="17"/>
      <c r="F50" s="17"/>
      <c r="G50" s="18"/>
      <c r="H50" s="17"/>
      <c r="I50" s="18"/>
      <c r="J50" s="18"/>
      <c r="K50" s="31"/>
      <c r="L50" s="19">
        <v>19929502.370000001</v>
      </c>
      <c r="M50" s="19">
        <v>5003727</v>
      </c>
      <c r="N50" s="19">
        <v>5003727</v>
      </c>
      <c r="O50" s="19">
        <v>1190222</v>
      </c>
      <c r="P50" s="19">
        <v>872803.8</v>
      </c>
      <c r="Q50" s="19">
        <v>1132154.92</v>
      </c>
      <c r="R50" s="19">
        <v>19148721.010000002</v>
      </c>
      <c r="S50" s="19">
        <v>19179001.550000001</v>
      </c>
      <c r="T50" s="17"/>
    </row>
    <row r="52" spans="1:20" ht="12.75" customHeight="1" x14ac:dyDescent="0.2">
      <c r="K52" s="32" t="s">
        <v>29</v>
      </c>
      <c r="L52" s="37">
        <f>L14+L15+L16+L18+L19+L20+L21+L22+L23+L24+L25+L26+L27+L29+L30+L31+L32</f>
        <v>16338872.280000001</v>
      </c>
      <c r="M52" s="37">
        <f t="shared" ref="M52:S52" si="0">M14+M15+M16+M18+M19+M20+M21+M22+M23+M24+M25+M26+M27+M29+M30+M31+M32</f>
        <v>4161706</v>
      </c>
      <c r="N52" s="37">
        <f t="shared" si="0"/>
        <v>4161706</v>
      </c>
      <c r="O52" s="37">
        <f t="shared" si="0"/>
        <v>560455</v>
      </c>
      <c r="P52" s="37">
        <f t="shared" si="0"/>
        <v>576312</v>
      </c>
      <c r="Q52" s="37">
        <f t="shared" si="0"/>
        <v>843155.28</v>
      </c>
      <c r="R52" s="37">
        <f t="shared" si="0"/>
        <v>16410362.560000001</v>
      </c>
      <c r="S52" s="37">
        <f t="shared" si="0"/>
        <v>16513667.26</v>
      </c>
    </row>
    <row r="53" spans="1:20" ht="12.75" customHeight="1" x14ac:dyDescent="0.2">
      <c r="K53" s="32" t="s">
        <v>64</v>
      </c>
      <c r="L53" s="37">
        <f>L28+L33+L34+L35+L36+L37+L38+L39+L40+L41+L42+L43+L45+L46+L47+L49</f>
        <v>3590630.09</v>
      </c>
      <c r="M53" s="37">
        <f t="shared" ref="M53:S53" si="1">M28+M33+M34+M35+M36+M37+M38+M39+M40+M41+M42+M43+M45+M46+M47+M49</f>
        <v>842021</v>
      </c>
      <c r="N53" s="37">
        <f t="shared" si="1"/>
        <v>842021</v>
      </c>
      <c r="O53" s="37">
        <f t="shared" si="1"/>
        <v>629767</v>
      </c>
      <c r="P53" s="37">
        <f t="shared" si="1"/>
        <v>296491.8</v>
      </c>
      <c r="Q53" s="37">
        <f t="shared" si="1"/>
        <v>288999.64</v>
      </c>
      <c r="R53" s="37">
        <f t="shared" si="1"/>
        <v>2738358.45</v>
      </c>
      <c r="S53" s="37">
        <f t="shared" si="1"/>
        <v>2665334.29</v>
      </c>
    </row>
    <row r="54" spans="1:20" ht="12.75" customHeight="1" x14ac:dyDescent="0.2">
      <c r="K54" s="32" t="s">
        <v>127</v>
      </c>
      <c r="L54" s="37">
        <f>SUM(L52:L53)</f>
        <v>19929502.370000001</v>
      </c>
      <c r="M54" s="37">
        <f t="shared" ref="M54:S54" si="2">SUM(M52:M53)</f>
        <v>5003727</v>
      </c>
      <c r="N54" s="37">
        <f t="shared" si="2"/>
        <v>5003727</v>
      </c>
      <c r="O54" s="37">
        <f t="shared" si="2"/>
        <v>1190222</v>
      </c>
      <c r="P54" s="37">
        <f t="shared" si="2"/>
        <v>872803.8</v>
      </c>
      <c r="Q54" s="37">
        <f t="shared" si="2"/>
        <v>1132154.92</v>
      </c>
      <c r="R54" s="37">
        <f t="shared" si="2"/>
        <v>19148721.010000002</v>
      </c>
      <c r="S54" s="37">
        <f t="shared" si="2"/>
        <v>19179001.550000001</v>
      </c>
    </row>
    <row r="55" spans="1:20" ht="12.75" customHeight="1" x14ac:dyDescent="0.2">
      <c r="L55" s="26"/>
      <c r="M55" s="26"/>
      <c r="N55" s="26"/>
      <c r="O55" s="26"/>
      <c r="P55" s="26"/>
      <c r="Q55" s="26"/>
      <c r="R55" s="26"/>
      <c r="S55" s="26"/>
    </row>
    <row r="56" spans="1:20" ht="12.75" customHeight="1" x14ac:dyDescent="0.2">
      <c r="K56" s="33" t="s">
        <v>128</v>
      </c>
      <c r="L56" s="37">
        <f>L18+L19+L20+L21+L22+L23+L24+L25+L26+L27</f>
        <v>2495988.2799999998</v>
      </c>
      <c r="M56" s="37">
        <f t="shared" ref="M56:S56" si="3">M18+M19+M20+M21+M22+M23+M24+M25+M26+M27</f>
        <v>516066</v>
      </c>
      <c r="N56" s="37">
        <f t="shared" si="3"/>
        <v>516066</v>
      </c>
      <c r="O56" s="37">
        <f t="shared" si="3"/>
        <v>560455</v>
      </c>
      <c r="P56" s="37">
        <f t="shared" si="3"/>
        <v>576312</v>
      </c>
      <c r="Q56" s="37">
        <f t="shared" si="3"/>
        <v>843155.28</v>
      </c>
      <c r="R56" s="37">
        <f t="shared" si="3"/>
        <v>2567478.56</v>
      </c>
      <c r="S56" s="37">
        <f t="shared" si="3"/>
        <v>2670783.2599999998</v>
      </c>
    </row>
    <row r="57" spans="1:20" ht="12.75" customHeight="1" x14ac:dyDescent="0.2">
      <c r="K57" s="33" t="s">
        <v>129</v>
      </c>
      <c r="L57" s="37">
        <f>L14+L15+L16+L29+L30+L31+L32</f>
        <v>13842884</v>
      </c>
      <c r="M57" s="37">
        <f t="shared" ref="M57:S57" si="4">M14+M15+M16+M29+M30+M31+M32</f>
        <v>3645640</v>
      </c>
      <c r="N57" s="37">
        <f t="shared" si="4"/>
        <v>3645640</v>
      </c>
      <c r="O57" s="37">
        <f t="shared" si="4"/>
        <v>0</v>
      </c>
      <c r="P57" s="37">
        <f t="shared" si="4"/>
        <v>0</v>
      </c>
      <c r="Q57" s="37">
        <f t="shared" si="4"/>
        <v>0</v>
      </c>
      <c r="R57" s="37">
        <f t="shared" si="4"/>
        <v>13842884</v>
      </c>
      <c r="S57" s="37">
        <f t="shared" si="4"/>
        <v>13842884</v>
      </c>
    </row>
    <row r="58" spans="1:20" ht="12.75" customHeight="1" x14ac:dyDescent="0.2">
      <c r="K58" s="32" t="s">
        <v>29</v>
      </c>
      <c r="L58" s="37">
        <f>SUM(L56:L57)</f>
        <v>16338872.279999999</v>
      </c>
      <c r="M58" s="37">
        <f t="shared" ref="M58:S58" si="5">SUM(M56:M57)</f>
        <v>4161706</v>
      </c>
      <c r="N58" s="37">
        <f t="shared" si="5"/>
        <v>4161706</v>
      </c>
      <c r="O58" s="37">
        <f t="shared" si="5"/>
        <v>560455</v>
      </c>
      <c r="P58" s="37">
        <f t="shared" si="5"/>
        <v>576312</v>
      </c>
      <c r="Q58" s="37">
        <f t="shared" si="5"/>
        <v>843155.28</v>
      </c>
      <c r="R58" s="37">
        <f t="shared" si="5"/>
        <v>16410362.560000001</v>
      </c>
      <c r="S58" s="37">
        <f t="shared" si="5"/>
        <v>16513667.26</v>
      </c>
    </row>
    <row r="60" spans="1:20" ht="12.75" customHeight="1" x14ac:dyDescent="0.2">
      <c r="K60" s="34" t="s">
        <v>130</v>
      </c>
      <c r="L60" s="38">
        <f>L61+L62+L63</f>
        <v>2624981.6</v>
      </c>
    </row>
    <row r="61" spans="1:20" ht="12.75" customHeight="1" x14ac:dyDescent="0.2">
      <c r="K61" s="35" t="s">
        <v>131</v>
      </c>
      <c r="L61" s="38">
        <v>325663.76</v>
      </c>
    </row>
    <row r="62" spans="1:20" ht="12.75" customHeight="1" x14ac:dyDescent="0.2">
      <c r="K62" s="35" t="s">
        <v>132</v>
      </c>
      <c r="L62" s="38">
        <v>140095.64000000001</v>
      </c>
    </row>
    <row r="63" spans="1:20" ht="12.75" customHeight="1" x14ac:dyDescent="0.2">
      <c r="K63" s="35" t="s">
        <v>133</v>
      </c>
      <c r="L63" s="38">
        <f>2145559.2+13663</f>
        <v>2159222.2000000002</v>
      </c>
      <c r="N63" s="39"/>
    </row>
    <row r="64" spans="1:20" ht="12.75" customHeight="1" x14ac:dyDescent="0.2">
      <c r="K64" s="36" t="s">
        <v>134</v>
      </c>
      <c r="L64" s="38">
        <v>2285654.84</v>
      </c>
      <c r="N64" s="39"/>
    </row>
    <row r="65" spans="11:14" ht="12.75" customHeight="1" x14ac:dyDescent="0.2">
      <c r="K65" s="36" t="s">
        <v>135</v>
      </c>
      <c r="L65" s="38">
        <v>140095.64000000001</v>
      </c>
      <c r="N65" s="40"/>
    </row>
    <row r="66" spans="11:14" ht="12.75" customHeight="1" x14ac:dyDescent="0.2">
      <c r="K66" s="36" t="s">
        <v>136</v>
      </c>
      <c r="L66" s="38">
        <v>2145559.2000000002</v>
      </c>
      <c r="M66" s="41"/>
      <c r="N66" s="40"/>
    </row>
    <row r="67" spans="11:14" ht="12.75" customHeight="1" x14ac:dyDescent="0.2">
      <c r="K67"/>
      <c r="N67" s="40"/>
    </row>
    <row r="68" spans="11:14" ht="12.75" customHeight="1" x14ac:dyDescent="0.2">
      <c r="K68" s="34" t="s">
        <v>137</v>
      </c>
      <c r="L68" s="38">
        <f>L60+L58</f>
        <v>18963853.879999999</v>
      </c>
    </row>
    <row r="69" spans="11:14" ht="12.75" customHeight="1" x14ac:dyDescent="0.2">
      <c r="K69" s="35" t="s">
        <v>131</v>
      </c>
      <c r="L69" s="38">
        <f>L56+L61</f>
        <v>2821652.04</v>
      </c>
    </row>
    <row r="70" spans="11:14" ht="12.75" customHeight="1" x14ac:dyDescent="0.2">
      <c r="K70" s="35" t="s">
        <v>132</v>
      </c>
      <c r="L70" s="38">
        <f>L62+L14+L15+L16</f>
        <v>1716888.6400000001</v>
      </c>
      <c r="M70" s="41">
        <f>L70+L71</f>
        <v>16142201.84</v>
      </c>
    </row>
    <row r="71" spans="11:14" ht="12.75" customHeight="1" x14ac:dyDescent="0.2">
      <c r="K71" s="35" t="s">
        <v>133</v>
      </c>
      <c r="L71" s="38">
        <f>L63+L29+L30+L31+L32</f>
        <v>14425313.199999999</v>
      </c>
    </row>
    <row r="72" spans="11:14" ht="12.75" customHeight="1" x14ac:dyDescent="0.2">
      <c r="K72" s="36" t="s">
        <v>134</v>
      </c>
      <c r="L72" s="38">
        <f>L64+L15+L16+L30+L31</f>
        <v>15819892.84</v>
      </c>
      <c r="M72" s="41"/>
    </row>
    <row r="73" spans="11:14" ht="12.75" customHeight="1" x14ac:dyDescent="0.2">
      <c r="K73" s="36" t="s">
        <v>135</v>
      </c>
      <c r="L73" s="38">
        <f>L62+L15+L16</f>
        <v>1711396.6400000001</v>
      </c>
    </row>
    <row r="74" spans="11:14" ht="12.75" customHeight="1" x14ac:dyDescent="0.2">
      <c r="K74" s="36" t="s">
        <v>136</v>
      </c>
      <c r="L74" s="38">
        <f>L66+L30+L31</f>
        <v>14108496.199999999</v>
      </c>
    </row>
  </sheetData>
  <mergeCells count="6">
    <mergeCell ref="A1:F1"/>
    <mergeCell ref="A6:H6"/>
    <mergeCell ref="A7:G7"/>
    <mergeCell ref="A8:G8"/>
    <mergeCell ref="A9:G9"/>
    <mergeCell ref="A10:G10"/>
  </mergeCells>
  <pageMargins left="0.35433070866141736" right="0.15748031496062992" top="0.98425196850393704" bottom="0.59055118110236227" header="0.51181102362204722" footer="0.51181102362204722"/>
  <pageSetup paperSize="9" scale="4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rep:2.54.0.110</dc:description>
  <cp:lastModifiedBy>User</cp:lastModifiedBy>
  <cp:lastPrinted>2022-03-31T09:33:33Z</cp:lastPrinted>
  <dcterms:created xsi:type="dcterms:W3CDTF">2022-03-31T09:33:45Z</dcterms:created>
  <dcterms:modified xsi:type="dcterms:W3CDTF">2022-03-31T09:33:45Z</dcterms:modified>
</cp:coreProperties>
</file>